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Nikolaj\Desktop\"/>
    </mc:Choice>
  </mc:AlternateContent>
  <xr:revisionPtr revIDLastSave="0" documentId="8_{0E89AF26-5539-42D9-8EEA-F97B410D6211}" xr6:coauthVersionLast="36" xr6:coauthVersionMax="36" xr10:uidLastSave="{00000000-0000-0000-0000-000000000000}"/>
  <bookViews>
    <workbookView xWindow="0" yWindow="0" windowWidth="23040" windowHeight="9060" firstSheet="1" activeTab="1" xr2:uid="{00000000-000D-0000-FFFF-FFFF00000000}"/>
  </bookViews>
  <sheets>
    <sheet name="Instructions" sheetId="2" r:id="rId1"/>
    <sheet name="Program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32" i="1" l="1"/>
  <c r="Z32" i="1"/>
  <c r="Y33" i="1"/>
  <c r="Z33" i="1"/>
  <c r="Y34" i="1"/>
  <c r="Z34" i="1"/>
  <c r="Y24" i="1"/>
  <c r="Z24" i="1"/>
  <c r="Y25" i="1"/>
  <c r="Z25" i="1"/>
  <c r="Y26" i="1"/>
  <c r="Z26" i="1"/>
  <c r="Y27" i="1"/>
  <c r="Z27" i="1"/>
  <c r="Y28" i="1"/>
  <c r="Z28" i="1"/>
  <c r="Y29" i="1"/>
  <c r="Z29" i="1"/>
  <c r="Y30" i="1"/>
  <c r="Z30" i="1"/>
  <c r="Y31" i="1"/>
  <c r="Z31" i="1"/>
  <c r="Y8" i="1"/>
  <c r="Z8" i="1"/>
  <c r="Y9" i="1"/>
  <c r="Z9" i="1"/>
  <c r="Y10" i="1"/>
  <c r="Z10" i="1"/>
  <c r="Y11" i="1"/>
  <c r="Z11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Y21" i="1"/>
  <c r="Z21" i="1"/>
  <c r="Y22" i="1"/>
  <c r="Z22" i="1"/>
  <c r="Y23" i="1"/>
  <c r="Z23" i="1"/>
  <c r="Z7" i="1"/>
  <c r="Y7" i="1"/>
  <c r="T28" i="1"/>
  <c r="S28" i="1"/>
  <c r="T27" i="1"/>
  <c r="S27" i="1"/>
  <c r="T26" i="1"/>
  <c r="S26" i="1"/>
  <c r="T25" i="1"/>
  <c r="S25" i="1"/>
  <c r="T23" i="1"/>
  <c r="S23" i="1"/>
  <c r="T22" i="1"/>
  <c r="S22" i="1"/>
  <c r="T21" i="1"/>
  <c r="S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N7" i="1"/>
  <c r="M7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8" i="1"/>
  <c r="AB9" i="1"/>
  <c r="AB10" i="1"/>
  <c r="AB35" i="1" s="1"/>
  <c r="AB11" i="1"/>
  <c r="AB12" i="1"/>
  <c r="AB13" i="1"/>
  <c r="AB14" i="1"/>
  <c r="AB15" i="1"/>
  <c r="AB16" i="1"/>
  <c r="AB17" i="1"/>
  <c r="AB18" i="1"/>
  <c r="AB19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7" i="1"/>
  <c r="AB7" i="1"/>
</calcChain>
</file>

<file path=xl/sharedStrings.xml><?xml version="1.0" encoding="utf-8"?>
<sst xmlns="http://schemas.openxmlformats.org/spreadsheetml/2006/main" count="124" uniqueCount="44">
  <si>
    <t>Dato - konkurrence</t>
  </si>
  <si>
    <t>√</t>
  </si>
  <si>
    <t>Hvilepuls</t>
  </si>
  <si>
    <t>Maks puls</t>
  </si>
  <si>
    <t>Status</t>
  </si>
  <si>
    <t>Uge</t>
  </si>
  <si>
    <t>Uge start</t>
  </si>
  <si>
    <t>Dag 1</t>
  </si>
  <si>
    <t>Dag 2</t>
  </si>
  <si>
    <t>Dag 3</t>
  </si>
  <si>
    <t>Dag 4</t>
  </si>
  <si>
    <t>Træning</t>
  </si>
  <si>
    <t>Puls %</t>
  </si>
  <si>
    <t>Puls slag</t>
  </si>
  <si>
    <t>Km</t>
  </si>
  <si>
    <t>Kontinuerlig</t>
  </si>
  <si>
    <t>Interval (3+3+2)</t>
  </si>
  <si>
    <t>Marathontempo</t>
  </si>
  <si>
    <t>Interval (3+4+2)</t>
  </si>
  <si>
    <t>Interval (3+2*3+2)</t>
  </si>
  <si>
    <t>Interval (3+5*2 min+3)</t>
  </si>
  <si>
    <t>Interval (3+6*2 min+3)</t>
  </si>
  <si>
    <t>Interval (3+4*2 min+3)</t>
  </si>
  <si>
    <t>Interval (3+3*1+3)</t>
  </si>
  <si>
    <t>Interval (3+6+2)</t>
  </si>
  <si>
    <t>Interval (3+4*3 min+2)</t>
  </si>
  <si>
    <t>Interval (3+3*2+3)</t>
  </si>
  <si>
    <t>Roligt</t>
  </si>
  <si>
    <t>Testløb (2+10+2)</t>
  </si>
  <si>
    <t>Restitution</t>
  </si>
  <si>
    <t>Interval (4+5*4 min+3)</t>
  </si>
  <si>
    <t>Interval (3+5*1+3)</t>
  </si>
  <si>
    <t>Interval (3+2*4+2)</t>
  </si>
  <si>
    <t>Interval (3+6*1+3)</t>
  </si>
  <si>
    <t>Interval (3+8+2)</t>
  </si>
  <si>
    <t>Testløb (2+15+2)</t>
  </si>
  <si>
    <t>Interval (3+6*1+2)</t>
  </si>
  <si>
    <t>Progressivt</t>
  </si>
  <si>
    <t>Interval (3+8*800m+3)</t>
  </si>
  <si>
    <t>Testløb (2+21,1+2)</t>
  </si>
  <si>
    <t>50-90%</t>
  </si>
  <si>
    <t>Interval (2+8*1+2)</t>
  </si>
  <si>
    <t>Meget rolig tur</t>
  </si>
  <si>
    <t>42.195 konkurrence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</si>
</sst>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theme="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3" borderId="5" xfId="0" applyFill="1" applyBorder="1"/>
    <xf numFmtId="0" fontId="0" fillId="3" borderId="0" xfId="0" applyFill="1"/>
    <xf numFmtId="0" fontId="0" fillId="3" borderId="7" xfId="0" applyFill="1" applyBorder="1"/>
    <xf numFmtId="0" fontId="0" fillId="3" borderId="8" xfId="0" applyFill="1" applyBorder="1"/>
    <xf numFmtId="14" fontId="0" fillId="3" borderId="6" xfId="0" applyNumberFormat="1" applyFill="1" applyBorder="1"/>
    <xf numFmtId="14" fontId="0" fillId="3" borderId="9" xfId="0" applyNumberFormat="1" applyFill="1" applyBorder="1"/>
    <xf numFmtId="0" fontId="3" fillId="0" borderId="0" xfId="0" applyFont="1"/>
    <xf numFmtId="0" fontId="2" fillId="3" borderId="1" xfId="0" applyFont="1" applyFill="1" applyBorder="1"/>
    <xf numFmtId="0" fontId="0" fillId="0" borderId="0" xfId="0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5" fontId="2" fillId="3" borderId="11" xfId="0" applyNumberFormat="1" applyFont="1" applyFill="1" applyBorder="1"/>
    <xf numFmtId="165" fontId="2" fillId="3" borderId="12" xfId="0" applyNumberFormat="1" applyFont="1" applyFill="1" applyBorder="1"/>
    <xf numFmtId="165" fontId="0" fillId="4" borderId="6" xfId="0" applyNumberFormat="1" applyFill="1" applyBorder="1"/>
    <xf numFmtId="165" fontId="0" fillId="4" borderId="9" xfId="0" applyNumberFormat="1" applyFill="1" applyBorder="1"/>
    <xf numFmtId="166" fontId="0" fillId="4" borderId="6" xfId="1" applyNumberFormat="1" applyFont="1" applyFill="1" applyBorder="1"/>
    <xf numFmtId="166" fontId="0" fillId="4" borderId="9" xfId="1" applyNumberFormat="1" applyFont="1" applyFill="1" applyBorder="1"/>
    <xf numFmtId="0" fontId="5" fillId="2" borderId="10" xfId="0" applyFont="1" applyFill="1" applyBorder="1" applyAlignment="1">
      <alignment horizontal="center"/>
    </xf>
    <xf numFmtId="0" fontId="5" fillId="4" borderId="0" xfId="0" applyFont="1" applyFill="1"/>
    <xf numFmtId="0" fontId="0" fillId="4" borderId="0" xfId="0" applyFill="1"/>
    <xf numFmtId="0" fontId="0" fillId="2" borderId="12" xfId="0" applyFill="1" applyBorder="1" applyAlignment="1">
      <alignment horizontal="center"/>
    </xf>
    <xf numFmtId="14" fontId="6" fillId="4" borderId="0" xfId="0" applyNumberFormat="1" applyFont="1" applyFill="1"/>
    <xf numFmtId="0" fontId="4" fillId="2" borderId="12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4" borderId="0" xfId="0" applyFont="1" applyFill="1"/>
    <xf numFmtId="9" fontId="0" fillId="3" borderId="0" xfId="2" applyFont="1" applyFill="1"/>
    <xf numFmtId="1" fontId="0" fillId="3" borderId="0" xfId="0" applyNumberFormat="1" applyFill="1"/>
    <xf numFmtId="9" fontId="0" fillId="3" borderId="8" xfId="2" applyFont="1" applyFill="1" applyBorder="1"/>
    <xf numFmtId="0" fontId="0" fillId="3" borderId="8" xfId="1" applyNumberFormat="1" applyFont="1" applyFill="1" applyBorder="1"/>
    <xf numFmtId="9" fontId="0" fillId="3" borderId="0" xfId="0" applyNumberFormat="1" applyFill="1"/>
    <xf numFmtId="9" fontId="0" fillId="3" borderId="8" xfId="0" applyNumberForma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114300</xdr:rowOff>
    </xdr:from>
    <xdr:ext cx="9629775" cy="450758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114300"/>
          <a:ext cx="9629775" cy="45075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a-DK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Marathon træningsprogram</a:t>
          </a:r>
        </a:p>
        <a:p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Du finder programmet på fanebladet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"Program".</a:t>
          </a: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Programmet løber over 28 uger og er opbygget med tre eller fire træningspas pr. uge (angivet som dag 1, 2 osv.).</a:t>
          </a:r>
        </a:p>
        <a:p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Dato for konkurrence (som skal være en søndag) indtastes øverst. Herefter vil første dag i hver træningsuge blive angivet i kolonnen ”Uge start”.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Herefter indtaster du hvilepuls og maks.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puls, hvorefter pulsinterval for hvert træningspas beregnes.</a:t>
          </a: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Træningsprogrammet ses for hver dag i de enkelte uger.</a:t>
          </a:r>
        </a:p>
        <a:p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enkelte pas er navngivet efter formål.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”Kontinuerlig” betyder stabilt tempo hvor din puls ligger i det angivne interval.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”Interval” vil altid være efterfulgt af en parentes, hvor det fremgår hvordan intervalløbet skal gennemføres. Her vil der altid være tre værdier; en for opvarmning, en for selve intervalløbet og en for afløb. Eks. betyder (3+2*3+2) 3 km opvarmning, 2*3 km tempoløb (se maks puls for hastighed) og 3 km afløb. NB: Vi har tidligere mest løbet distancerne og ikke fokuseret så meget på hastigheden.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Øvrige er vist selvforklarende!</a:t>
          </a:r>
        </a:p>
        <a:p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Som det fremgår vil Dag 4 (her bruger vi lørdag) være reserveret til de længere ture, hvor marathontempoet skal indstilles! Her skal det tilstræbes at ramme den km-tid man gerne vil kunne holde under selve løbet i uge 28.</a:t>
          </a: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Når de enkelte uger er gennemført, kan Status-kolonnen udfyldes med flueben via drop-down, og på den måde, kan du altid se, hvor langt du er nået.</a:t>
          </a:r>
        </a:p>
        <a:p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- Vupti - efter 1.250 km, er du klar til at løbe et marathon!</a:t>
          </a:r>
        </a:p>
        <a:p>
          <a:endParaRPr lang="da-DK" sz="1100"/>
        </a:p>
        <a:p>
          <a:r>
            <a:rPr lang="da-DK" sz="1100"/>
            <a:t>Sig til, hvis der er noget som giver</a:t>
          </a:r>
          <a:r>
            <a:rPr lang="da-DK" sz="1100" baseline="0"/>
            <a:t> tvivl!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workbookViewId="0">
      <selection sqref="A1:XFD104857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5"/>
  <sheetViews>
    <sheetView tabSelected="1" zoomScale="90" zoomScaleNormal="9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9.109375" style="9"/>
    <col min="2" max="2" width="11" customWidth="1"/>
    <col min="3" max="3" width="14.5546875" bestFit="1" customWidth="1"/>
    <col min="4" max="4" width="17.109375" bestFit="1" customWidth="1"/>
    <col min="5" max="6" width="4.6640625" hidden="1" customWidth="1"/>
    <col min="7" max="8" width="4.44140625" bestFit="1" customWidth="1"/>
    <col min="9" max="9" width="6.88671875" customWidth="1"/>
    <col min="10" max="10" width="21.109375" bestFit="1" customWidth="1"/>
    <col min="11" max="11" width="4.6640625" hidden="1" customWidth="1"/>
    <col min="12" max="12" width="5.88671875" hidden="1" customWidth="1"/>
    <col min="13" max="14" width="4.44140625" bestFit="1" customWidth="1"/>
    <col min="15" max="15" width="7.33203125" customWidth="1"/>
    <col min="16" max="16" width="21.109375" bestFit="1" customWidth="1"/>
    <col min="17" max="17" width="7.5546875" hidden="1" customWidth="1"/>
    <col min="18" max="18" width="4.6640625" hidden="1" customWidth="1"/>
    <col min="19" max="20" width="4.44140625" bestFit="1" customWidth="1"/>
    <col min="21" max="21" width="7.5546875" customWidth="1"/>
    <col min="22" max="22" width="18.5546875" bestFit="1" customWidth="1"/>
    <col min="23" max="24" width="4.6640625" hidden="1" customWidth="1"/>
    <col min="25" max="26" width="4.44140625" bestFit="1" customWidth="1"/>
    <col min="27" max="27" width="7.109375" customWidth="1"/>
  </cols>
  <sheetData>
    <row r="1" spans="1:28" ht="21" x14ac:dyDescent="0.4">
      <c r="B1" s="19" t="s">
        <v>0</v>
      </c>
      <c r="C1" s="20"/>
      <c r="D1" s="22">
        <v>43569</v>
      </c>
      <c r="I1" s="7" t="s">
        <v>1</v>
      </c>
    </row>
    <row r="2" spans="1:28" ht="21" x14ac:dyDescent="0.4">
      <c r="B2" s="19" t="s">
        <v>2</v>
      </c>
      <c r="C2" s="20"/>
      <c r="D2" s="31">
        <v>47</v>
      </c>
      <c r="I2" s="7"/>
    </row>
    <row r="3" spans="1:28" ht="21" x14ac:dyDescent="0.4">
      <c r="B3" s="19" t="s">
        <v>3</v>
      </c>
      <c r="C3" s="20"/>
      <c r="D3" s="31">
        <v>183</v>
      </c>
      <c r="I3" s="7"/>
    </row>
    <row r="4" spans="1:28" ht="15" thickBot="1" x14ac:dyDescent="0.35"/>
    <row r="5" spans="1:28" ht="18" x14ac:dyDescent="0.35">
      <c r="A5" s="18" t="s">
        <v>4</v>
      </c>
      <c r="B5" s="18" t="s">
        <v>5</v>
      </c>
      <c r="C5" s="30" t="s">
        <v>6</v>
      </c>
      <c r="D5" s="38" t="s">
        <v>7</v>
      </c>
      <c r="E5" s="39"/>
      <c r="F5" s="39"/>
      <c r="G5" s="39"/>
      <c r="H5" s="39"/>
      <c r="I5" s="40"/>
      <c r="J5" s="38" t="s">
        <v>8</v>
      </c>
      <c r="K5" s="39"/>
      <c r="L5" s="39"/>
      <c r="M5" s="39"/>
      <c r="N5" s="39"/>
      <c r="O5" s="40"/>
      <c r="P5" s="38" t="s">
        <v>9</v>
      </c>
      <c r="Q5" s="39"/>
      <c r="R5" s="39"/>
      <c r="S5" s="39"/>
      <c r="T5" s="39"/>
      <c r="U5" s="40"/>
      <c r="V5" s="38" t="s">
        <v>10</v>
      </c>
      <c r="W5" s="39"/>
      <c r="X5" s="39"/>
      <c r="Y5" s="39"/>
      <c r="Z5" s="39"/>
      <c r="AA5" s="40"/>
      <c r="AB5" s="18" t="s">
        <v>5</v>
      </c>
    </row>
    <row r="6" spans="1:28" ht="15" thickBot="1" x14ac:dyDescent="0.35">
      <c r="A6" s="21"/>
      <c r="B6" s="23">
        <v>0</v>
      </c>
      <c r="C6" s="26"/>
      <c r="D6" s="27" t="s">
        <v>11</v>
      </c>
      <c r="E6" s="41" t="s">
        <v>12</v>
      </c>
      <c r="F6" s="41"/>
      <c r="G6" s="41" t="s">
        <v>13</v>
      </c>
      <c r="H6" s="41"/>
      <c r="I6" s="28" t="s">
        <v>14</v>
      </c>
      <c r="J6" s="27" t="s">
        <v>11</v>
      </c>
      <c r="K6" s="41" t="s">
        <v>12</v>
      </c>
      <c r="L6" s="41"/>
      <c r="M6" s="41" t="s">
        <v>13</v>
      </c>
      <c r="N6" s="41"/>
      <c r="O6" s="28" t="s">
        <v>14</v>
      </c>
      <c r="P6" s="27" t="s">
        <v>11</v>
      </c>
      <c r="Q6" s="41" t="s">
        <v>12</v>
      </c>
      <c r="R6" s="41"/>
      <c r="S6" s="41" t="s">
        <v>13</v>
      </c>
      <c r="T6" s="41"/>
      <c r="U6" s="28" t="s">
        <v>14</v>
      </c>
      <c r="V6" s="27" t="s">
        <v>11</v>
      </c>
      <c r="W6" s="41" t="s">
        <v>12</v>
      </c>
      <c r="X6" s="41"/>
      <c r="Y6" s="41" t="s">
        <v>13</v>
      </c>
      <c r="Z6" s="41"/>
      <c r="AA6" s="28" t="s">
        <v>14</v>
      </c>
      <c r="AB6" s="29" t="s">
        <v>14</v>
      </c>
    </row>
    <row r="7" spans="1:28" x14ac:dyDescent="0.3">
      <c r="A7" s="10"/>
      <c r="B7" s="24">
        <v>1</v>
      </c>
      <c r="C7" s="5">
        <f t="shared" ref="C7:C34" si="0">$D$1+1-(($B$34-B6)*7)</f>
        <v>43374</v>
      </c>
      <c r="D7" s="1" t="s">
        <v>15</v>
      </c>
      <c r="E7" s="32">
        <v>0.6</v>
      </c>
      <c r="F7" s="32">
        <v>0.7</v>
      </c>
      <c r="G7" s="33">
        <f>($D$3-$D$2)*E7+$D$2</f>
        <v>128.6</v>
      </c>
      <c r="H7" s="33">
        <f>($D$3-$D$2)*F7+$D$2</f>
        <v>142.19999999999999</v>
      </c>
      <c r="I7" s="14">
        <v>10</v>
      </c>
      <c r="J7" s="1" t="s">
        <v>16</v>
      </c>
      <c r="K7" s="36">
        <v>0.5</v>
      </c>
      <c r="L7" s="36">
        <v>0.8</v>
      </c>
      <c r="M7" s="33">
        <f>($D$3-$D$2)*K7+$D$2</f>
        <v>115</v>
      </c>
      <c r="N7" s="33">
        <f>($D$3-$D$2)*L7+$D$2</f>
        <v>155.80000000000001</v>
      </c>
      <c r="O7" s="14">
        <v>8</v>
      </c>
      <c r="P7" s="1"/>
      <c r="Q7" s="2"/>
      <c r="R7" s="2"/>
      <c r="S7" s="2"/>
      <c r="T7" s="2"/>
      <c r="U7" s="16"/>
      <c r="V7" s="1" t="s">
        <v>17</v>
      </c>
      <c r="W7" s="36">
        <v>0.6</v>
      </c>
      <c r="X7" s="36">
        <v>0.7</v>
      </c>
      <c r="Y7" s="33">
        <f>($D$3-$D$2)*W7+$D$2</f>
        <v>128.6</v>
      </c>
      <c r="Z7" s="33">
        <f>($D$3-$D$2)*X7+$D$2</f>
        <v>142.19999999999999</v>
      </c>
      <c r="AA7" s="14">
        <v>13</v>
      </c>
      <c r="AB7" s="12">
        <f>I7+O7+U7+AA7</f>
        <v>31</v>
      </c>
    </row>
    <row r="8" spans="1:28" x14ac:dyDescent="0.3">
      <c r="A8" s="10"/>
      <c r="B8" s="24">
        <v>2</v>
      </c>
      <c r="C8" s="5">
        <f t="shared" si="0"/>
        <v>43381</v>
      </c>
      <c r="D8" s="1" t="s">
        <v>15</v>
      </c>
      <c r="E8" s="32">
        <v>0.6</v>
      </c>
      <c r="F8" s="32">
        <v>0.7</v>
      </c>
      <c r="G8" s="33">
        <f t="shared" ref="G8:G16" si="1">($D$3-$D$2)*E8+$D$2</f>
        <v>128.6</v>
      </c>
      <c r="H8" s="33">
        <f t="shared" ref="H8:H16" si="2">($D$3-$D$2)*F8+$D$2</f>
        <v>142.19999999999999</v>
      </c>
      <c r="I8" s="14">
        <v>12</v>
      </c>
      <c r="J8" s="1" t="s">
        <v>18</v>
      </c>
      <c r="K8" s="36">
        <v>0.5</v>
      </c>
      <c r="L8" s="36">
        <v>0.8</v>
      </c>
      <c r="M8" s="33">
        <f t="shared" ref="M8:M21" si="3">($D$3-$D$2)*K8+$D$2</f>
        <v>115</v>
      </c>
      <c r="N8" s="33">
        <f t="shared" ref="N8:N21" si="4">($D$3-$D$2)*L8+$D$2</f>
        <v>155.80000000000001</v>
      </c>
      <c r="O8" s="14">
        <v>9</v>
      </c>
      <c r="P8" s="1"/>
      <c r="Q8" s="2"/>
      <c r="R8" s="2"/>
      <c r="S8" s="2"/>
      <c r="T8" s="2"/>
      <c r="U8" s="16"/>
      <c r="V8" s="1" t="s">
        <v>17</v>
      </c>
      <c r="W8" s="36">
        <v>0.6</v>
      </c>
      <c r="X8" s="36">
        <v>0.7</v>
      </c>
      <c r="Y8" s="33">
        <f t="shared" ref="Y8:Y23" si="5">($D$3-$D$2)*W8+$D$2</f>
        <v>128.6</v>
      </c>
      <c r="Z8" s="33">
        <f t="shared" ref="Z8:Z23" si="6">($D$3-$D$2)*X8+$D$2</f>
        <v>142.19999999999999</v>
      </c>
      <c r="AA8" s="14">
        <v>15</v>
      </c>
      <c r="AB8" s="12">
        <f t="shared" ref="AB8:AB34" si="7">I8+O8+U8+AA8</f>
        <v>36</v>
      </c>
    </row>
    <row r="9" spans="1:28" x14ac:dyDescent="0.3">
      <c r="A9" s="10"/>
      <c r="B9" s="24">
        <v>3</v>
      </c>
      <c r="C9" s="5">
        <f t="shared" si="0"/>
        <v>43388</v>
      </c>
      <c r="D9" s="1" t="s">
        <v>15</v>
      </c>
      <c r="E9" s="32">
        <v>0.6</v>
      </c>
      <c r="F9" s="32">
        <v>0.7</v>
      </c>
      <c r="G9" s="33">
        <f t="shared" si="1"/>
        <v>128.6</v>
      </c>
      <c r="H9" s="33">
        <f t="shared" si="2"/>
        <v>142.19999999999999</v>
      </c>
      <c r="I9" s="14">
        <v>14</v>
      </c>
      <c r="J9" s="1" t="s">
        <v>19</v>
      </c>
      <c r="K9" s="36">
        <v>0.5</v>
      </c>
      <c r="L9" s="36">
        <v>0.8</v>
      </c>
      <c r="M9" s="33">
        <f t="shared" si="3"/>
        <v>115</v>
      </c>
      <c r="N9" s="33">
        <f t="shared" si="4"/>
        <v>155.80000000000001</v>
      </c>
      <c r="O9" s="14">
        <v>11</v>
      </c>
      <c r="P9" s="1"/>
      <c r="Q9" s="2"/>
      <c r="R9" s="2"/>
      <c r="S9" s="2"/>
      <c r="T9" s="2"/>
      <c r="U9" s="16"/>
      <c r="V9" s="1" t="s">
        <v>17</v>
      </c>
      <c r="W9" s="36">
        <v>0.6</v>
      </c>
      <c r="X9" s="36">
        <v>0.7</v>
      </c>
      <c r="Y9" s="33">
        <f t="shared" si="5"/>
        <v>128.6</v>
      </c>
      <c r="Z9" s="33">
        <f t="shared" si="6"/>
        <v>142.19999999999999</v>
      </c>
      <c r="AA9" s="14">
        <v>15</v>
      </c>
      <c r="AB9" s="12">
        <f t="shared" si="7"/>
        <v>40</v>
      </c>
    </row>
    <row r="10" spans="1:28" x14ac:dyDescent="0.3">
      <c r="A10" s="10"/>
      <c r="B10" s="24">
        <v>4</v>
      </c>
      <c r="C10" s="5">
        <f t="shared" si="0"/>
        <v>43395</v>
      </c>
      <c r="D10" s="1" t="s">
        <v>15</v>
      </c>
      <c r="E10" s="32">
        <v>0.6</v>
      </c>
      <c r="F10" s="32">
        <v>0.7</v>
      </c>
      <c r="G10" s="33">
        <f t="shared" si="1"/>
        <v>128.6</v>
      </c>
      <c r="H10" s="33">
        <f t="shared" si="2"/>
        <v>142.19999999999999</v>
      </c>
      <c r="I10" s="14">
        <v>8</v>
      </c>
      <c r="J10" s="1" t="s">
        <v>20</v>
      </c>
      <c r="K10" s="36">
        <v>0.5</v>
      </c>
      <c r="L10" s="36">
        <v>0.9</v>
      </c>
      <c r="M10" s="33">
        <f t="shared" si="3"/>
        <v>115</v>
      </c>
      <c r="N10" s="33">
        <f t="shared" si="4"/>
        <v>169.4</v>
      </c>
      <c r="O10" s="14">
        <v>8</v>
      </c>
      <c r="P10" s="1"/>
      <c r="Q10" s="2"/>
      <c r="R10" s="2"/>
      <c r="S10" s="2"/>
      <c r="T10" s="2"/>
      <c r="U10" s="16"/>
      <c r="V10" s="1" t="s">
        <v>17</v>
      </c>
      <c r="W10" s="36">
        <v>0.6</v>
      </c>
      <c r="X10" s="36">
        <v>0.7</v>
      </c>
      <c r="Y10" s="33">
        <f t="shared" si="5"/>
        <v>128.6</v>
      </c>
      <c r="Z10" s="33">
        <f t="shared" si="6"/>
        <v>142.19999999999999</v>
      </c>
      <c r="AA10" s="14">
        <v>18</v>
      </c>
      <c r="AB10" s="12">
        <f t="shared" si="7"/>
        <v>34</v>
      </c>
    </row>
    <row r="11" spans="1:28" x14ac:dyDescent="0.3">
      <c r="A11" s="10"/>
      <c r="B11" s="24">
        <v>5</v>
      </c>
      <c r="C11" s="5">
        <f t="shared" si="0"/>
        <v>43402</v>
      </c>
      <c r="D11" s="1" t="s">
        <v>15</v>
      </c>
      <c r="E11" s="32">
        <v>0.6</v>
      </c>
      <c r="F11" s="32">
        <v>0.7</v>
      </c>
      <c r="G11" s="33">
        <f t="shared" si="1"/>
        <v>128.6</v>
      </c>
      <c r="H11" s="33">
        <f t="shared" si="2"/>
        <v>142.19999999999999</v>
      </c>
      <c r="I11" s="14">
        <v>10</v>
      </c>
      <c r="J11" s="1" t="s">
        <v>21</v>
      </c>
      <c r="K11" s="36">
        <v>0.5</v>
      </c>
      <c r="L11" s="36">
        <v>0.9</v>
      </c>
      <c r="M11" s="33">
        <f t="shared" si="3"/>
        <v>115</v>
      </c>
      <c r="N11" s="33">
        <f t="shared" si="4"/>
        <v>169.4</v>
      </c>
      <c r="O11" s="14">
        <v>9</v>
      </c>
      <c r="P11" s="1"/>
      <c r="Q11" s="2"/>
      <c r="R11" s="2"/>
      <c r="S11" s="2"/>
      <c r="T11" s="2"/>
      <c r="U11" s="16"/>
      <c r="V11" s="1" t="s">
        <v>17</v>
      </c>
      <c r="W11" s="36">
        <v>0.6</v>
      </c>
      <c r="X11" s="36">
        <v>0.7</v>
      </c>
      <c r="Y11" s="33">
        <f t="shared" si="5"/>
        <v>128.6</v>
      </c>
      <c r="Z11" s="33">
        <f t="shared" si="6"/>
        <v>142.19999999999999</v>
      </c>
      <c r="AA11" s="14">
        <v>18</v>
      </c>
      <c r="AB11" s="12">
        <f t="shared" si="7"/>
        <v>37</v>
      </c>
    </row>
    <row r="12" spans="1:28" x14ac:dyDescent="0.3">
      <c r="A12" s="10"/>
      <c r="B12" s="24">
        <v>6</v>
      </c>
      <c r="C12" s="5">
        <f t="shared" si="0"/>
        <v>43409</v>
      </c>
      <c r="D12" s="1" t="s">
        <v>15</v>
      </c>
      <c r="E12" s="32">
        <v>0.6</v>
      </c>
      <c r="F12" s="32">
        <v>0.7</v>
      </c>
      <c r="G12" s="33">
        <f t="shared" si="1"/>
        <v>128.6</v>
      </c>
      <c r="H12" s="33">
        <f t="shared" si="2"/>
        <v>142.19999999999999</v>
      </c>
      <c r="I12" s="14">
        <v>12</v>
      </c>
      <c r="J12" s="1" t="s">
        <v>16</v>
      </c>
      <c r="K12" s="36">
        <v>0.5</v>
      </c>
      <c r="L12" s="36">
        <v>0.8</v>
      </c>
      <c r="M12" s="33">
        <f t="shared" si="3"/>
        <v>115</v>
      </c>
      <c r="N12" s="33">
        <f t="shared" si="4"/>
        <v>155.80000000000001</v>
      </c>
      <c r="O12" s="14">
        <v>8</v>
      </c>
      <c r="P12" s="1"/>
      <c r="Q12" s="2"/>
      <c r="R12" s="2"/>
      <c r="S12" s="2"/>
      <c r="T12" s="2"/>
      <c r="U12" s="16"/>
      <c r="V12" s="1" t="s">
        <v>17</v>
      </c>
      <c r="W12" s="36">
        <v>0.6</v>
      </c>
      <c r="X12" s="36">
        <v>0.7</v>
      </c>
      <c r="Y12" s="33">
        <f t="shared" si="5"/>
        <v>128.6</v>
      </c>
      <c r="Z12" s="33">
        <f t="shared" si="6"/>
        <v>142.19999999999999</v>
      </c>
      <c r="AA12" s="14">
        <v>20</v>
      </c>
      <c r="AB12" s="12">
        <f t="shared" si="7"/>
        <v>40</v>
      </c>
    </row>
    <row r="13" spans="1:28" x14ac:dyDescent="0.3">
      <c r="A13" s="10"/>
      <c r="B13" s="24">
        <v>7</v>
      </c>
      <c r="C13" s="5">
        <f t="shared" si="0"/>
        <v>43416</v>
      </c>
      <c r="D13" s="1" t="s">
        <v>15</v>
      </c>
      <c r="E13" s="32">
        <v>0.6</v>
      </c>
      <c r="F13" s="32">
        <v>0.7</v>
      </c>
      <c r="G13" s="33">
        <f t="shared" si="1"/>
        <v>128.6</v>
      </c>
      <c r="H13" s="33">
        <f t="shared" si="2"/>
        <v>142.19999999999999</v>
      </c>
      <c r="I13" s="14">
        <v>14</v>
      </c>
      <c r="J13" s="1" t="s">
        <v>18</v>
      </c>
      <c r="K13" s="36">
        <v>0.5</v>
      </c>
      <c r="L13" s="36">
        <v>0.8</v>
      </c>
      <c r="M13" s="33">
        <f t="shared" si="3"/>
        <v>115</v>
      </c>
      <c r="N13" s="33">
        <f t="shared" si="4"/>
        <v>155.80000000000001</v>
      </c>
      <c r="O13" s="14">
        <v>9</v>
      </c>
      <c r="P13" s="1"/>
      <c r="Q13" s="2"/>
      <c r="R13" s="2"/>
      <c r="S13" s="2"/>
      <c r="T13" s="2"/>
      <c r="U13" s="16"/>
      <c r="V13" s="1" t="s">
        <v>17</v>
      </c>
      <c r="W13" s="36">
        <v>0.6</v>
      </c>
      <c r="X13" s="36">
        <v>0.7</v>
      </c>
      <c r="Y13" s="33">
        <f t="shared" si="5"/>
        <v>128.6</v>
      </c>
      <c r="Z13" s="33">
        <f t="shared" si="6"/>
        <v>142.19999999999999</v>
      </c>
      <c r="AA13" s="14">
        <v>18</v>
      </c>
      <c r="AB13" s="12">
        <f t="shared" si="7"/>
        <v>41</v>
      </c>
    </row>
    <row r="14" spans="1:28" x14ac:dyDescent="0.3">
      <c r="A14" s="10"/>
      <c r="B14" s="24">
        <v>8</v>
      </c>
      <c r="C14" s="5">
        <f t="shared" si="0"/>
        <v>43423</v>
      </c>
      <c r="D14" s="1" t="s">
        <v>15</v>
      </c>
      <c r="E14" s="32">
        <v>0.6</v>
      </c>
      <c r="F14" s="32">
        <v>0.7</v>
      </c>
      <c r="G14" s="33">
        <f t="shared" si="1"/>
        <v>128.6</v>
      </c>
      <c r="H14" s="33">
        <f t="shared" si="2"/>
        <v>142.19999999999999</v>
      </c>
      <c r="I14" s="14">
        <v>16</v>
      </c>
      <c r="J14" s="1" t="s">
        <v>19</v>
      </c>
      <c r="K14" s="36">
        <v>0.5</v>
      </c>
      <c r="L14" s="36">
        <v>0.8</v>
      </c>
      <c r="M14" s="33">
        <f t="shared" si="3"/>
        <v>115</v>
      </c>
      <c r="N14" s="33">
        <f t="shared" si="4"/>
        <v>155.80000000000001</v>
      </c>
      <c r="O14" s="14">
        <v>11</v>
      </c>
      <c r="P14" s="1"/>
      <c r="Q14" s="2"/>
      <c r="R14" s="2"/>
      <c r="S14" s="2"/>
      <c r="T14" s="2"/>
      <c r="U14" s="16"/>
      <c r="V14" s="1" t="s">
        <v>17</v>
      </c>
      <c r="W14" s="36">
        <v>0.7</v>
      </c>
      <c r="X14" s="36">
        <v>0.8</v>
      </c>
      <c r="Y14" s="33">
        <f t="shared" si="5"/>
        <v>142.19999999999999</v>
      </c>
      <c r="Z14" s="33">
        <f t="shared" si="6"/>
        <v>155.80000000000001</v>
      </c>
      <c r="AA14" s="14">
        <v>21.1</v>
      </c>
      <c r="AB14" s="12">
        <f t="shared" si="7"/>
        <v>48.1</v>
      </c>
    </row>
    <row r="15" spans="1:28" x14ac:dyDescent="0.3">
      <c r="A15" s="10"/>
      <c r="B15" s="24">
        <v>9</v>
      </c>
      <c r="C15" s="5">
        <f t="shared" si="0"/>
        <v>43430</v>
      </c>
      <c r="D15" s="1" t="s">
        <v>15</v>
      </c>
      <c r="E15" s="32">
        <v>0.6</v>
      </c>
      <c r="F15" s="32">
        <v>0.7</v>
      </c>
      <c r="G15" s="33">
        <f t="shared" si="1"/>
        <v>128.6</v>
      </c>
      <c r="H15" s="33">
        <f t="shared" si="2"/>
        <v>142.19999999999999</v>
      </c>
      <c r="I15" s="14">
        <v>12</v>
      </c>
      <c r="J15" s="1" t="s">
        <v>22</v>
      </c>
      <c r="K15" s="36">
        <v>0.5</v>
      </c>
      <c r="L15" s="36">
        <v>1</v>
      </c>
      <c r="M15" s="33">
        <f t="shared" si="3"/>
        <v>115</v>
      </c>
      <c r="N15" s="33">
        <f t="shared" si="4"/>
        <v>183</v>
      </c>
      <c r="O15" s="14">
        <v>8</v>
      </c>
      <c r="P15" s="1"/>
      <c r="Q15" s="2"/>
      <c r="R15" s="2"/>
      <c r="S15" s="2"/>
      <c r="T15" s="2"/>
      <c r="U15" s="16"/>
      <c r="V15" s="1" t="s">
        <v>17</v>
      </c>
      <c r="W15" s="36">
        <v>0.7</v>
      </c>
      <c r="X15" s="36">
        <v>0.8</v>
      </c>
      <c r="Y15" s="33">
        <f t="shared" si="5"/>
        <v>142.19999999999999</v>
      </c>
      <c r="Z15" s="33">
        <f t="shared" si="6"/>
        <v>155.80000000000001</v>
      </c>
      <c r="AA15" s="14">
        <v>18</v>
      </c>
      <c r="AB15" s="12">
        <f t="shared" si="7"/>
        <v>38</v>
      </c>
    </row>
    <row r="16" spans="1:28" x14ac:dyDescent="0.3">
      <c r="A16" s="10"/>
      <c r="B16" s="24">
        <v>10</v>
      </c>
      <c r="C16" s="5">
        <f t="shared" si="0"/>
        <v>43437</v>
      </c>
      <c r="D16" s="1" t="s">
        <v>15</v>
      </c>
      <c r="E16" s="32">
        <v>0.6</v>
      </c>
      <c r="F16" s="32">
        <v>0.7</v>
      </c>
      <c r="G16" s="33">
        <f t="shared" si="1"/>
        <v>128.6</v>
      </c>
      <c r="H16" s="33">
        <f t="shared" si="2"/>
        <v>142.19999999999999</v>
      </c>
      <c r="I16" s="14">
        <v>13</v>
      </c>
      <c r="J16" s="1" t="s">
        <v>23</v>
      </c>
      <c r="K16" s="36">
        <v>0.5</v>
      </c>
      <c r="L16" s="36">
        <v>0.9</v>
      </c>
      <c r="M16" s="33">
        <f t="shared" si="3"/>
        <v>115</v>
      </c>
      <c r="N16" s="33">
        <f t="shared" si="4"/>
        <v>169.4</v>
      </c>
      <c r="O16" s="14">
        <v>9</v>
      </c>
      <c r="P16" s="1"/>
      <c r="Q16" s="2"/>
      <c r="R16" s="2"/>
      <c r="S16" s="2"/>
      <c r="T16" s="2"/>
      <c r="U16" s="16"/>
      <c r="V16" s="1" t="s">
        <v>17</v>
      </c>
      <c r="W16" s="36">
        <v>0.7</v>
      </c>
      <c r="X16" s="36">
        <v>0.8</v>
      </c>
      <c r="Y16" s="33">
        <f t="shared" si="5"/>
        <v>142.19999999999999</v>
      </c>
      <c r="Z16" s="33">
        <f t="shared" si="6"/>
        <v>155.80000000000001</v>
      </c>
      <c r="AA16" s="14">
        <v>24</v>
      </c>
      <c r="AB16" s="12">
        <f t="shared" si="7"/>
        <v>46</v>
      </c>
    </row>
    <row r="17" spans="1:28" x14ac:dyDescent="0.3">
      <c r="A17" s="10"/>
      <c r="B17" s="24">
        <v>11</v>
      </c>
      <c r="C17" s="5">
        <f t="shared" si="0"/>
        <v>43444</v>
      </c>
      <c r="D17" s="1" t="s">
        <v>24</v>
      </c>
      <c r="E17" s="32">
        <v>0.5</v>
      </c>
      <c r="F17" s="32">
        <v>0.8</v>
      </c>
      <c r="G17" s="33">
        <f t="shared" ref="G17:G33" si="8">($D$3-$D$2)*E17+$D$2</f>
        <v>115</v>
      </c>
      <c r="H17" s="33">
        <f t="shared" ref="H17:H33" si="9">($D$3-$D$2)*F17+$D$2</f>
        <v>155.80000000000001</v>
      </c>
      <c r="I17" s="14">
        <v>11</v>
      </c>
      <c r="J17" s="1" t="s">
        <v>25</v>
      </c>
      <c r="K17" s="36">
        <v>0.5</v>
      </c>
      <c r="L17" s="36">
        <v>1</v>
      </c>
      <c r="M17" s="33">
        <f t="shared" si="3"/>
        <v>115</v>
      </c>
      <c r="N17" s="33">
        <f t="shared" si="4"/>
        <v>183</v>
      </c>
      <c r="O17" s="14">
        <v>8</v>
      </c>
      <c r="P17" s="1"/>
      <c r="Q17" s="2"/>
      <c r="R17" s="2"/>
      <c r="S17" s="2"/>
      <c r="T17" s="2"/>
      <c r="U17" s="16"/>
      <c r="V17" s="1" t="s">
        <v>17</v>
      </c>
      <c r="W17" s="36">
        <v>0.5</v>
      </c>
      <c r="X17" s="36">
        <v>0.6</v>
      </c>
      <c r="Y17" s="33">
        <f t="shared" si="5"/>
        <v>115</v>
      </c>
      <c r="Z17" s="33">
        <f t="shared" si="6"/>
        <v>128.6</v>
      </c>
      <c r="AA17" s="14">
        <v>20</v>
      </c>
      <c r="AB17" s="12">
        <f t="shared" si="7"/>
        <v>39</v>
      </c>
    </row>
    <row r="18" spans="1:28" x14ac:dyDescent="0.3">
      <c r="A18" s="10"/>
      <c r="B18" s="24">
        <v>12</v>
      </c>
      <c r="C18" s="5">
        <f t="shared" si="0"/>
        <v>43451</v>
      </c>
      <c r="D18" s="1" t="s">
        <v>15</v>
      </c>
      <c r="E18" s="32">
        <v>0.6</v>
      </c>
      <c r="F18" s="32">
        <v>0.7</v>
      </c>
      <c r="G18" s="33">
        <f t="shared" si="8"/>
        <v>128.6</v>
      </c>
      <c r="H18" s="33">
        <f t="shared" si="9"/>
        <v>142.19999999999999</v>
      </c>
      <c r="I18" s="14">
        <v>14</v>
      </c>
      <c r="J18" s="1" t="s">
        <v>26</v>
      </c>
      <c r="K18" s="36">
        <v>0.5</v>
      </c>
      <c r="L18" s="36">
        <v>0.9</v>
      </c>
      <c r="M18" s="33">
        <f t="shared" si="3"/>
        <v>115</v>
      </c>
      <c r="N18" s="33">
        <f t="shared" si="4"/>
        <v>169.4</v>
      </c>
      <c r="O18" s="14">
        <v>12</v>
      </c>
      <c r="P18" s="1"/>
      <c r="Q18" s="2"/>
      <c r="R18" s="2"/>
      <c r="S18" s="2"/>
      <c r="T18" s="2"/>
      <c r="U18" s="16"/>
      <c r="V18" s="1" t="s">
        <v>17</v>
      </c>
      <c r="W18" s="36">
        <v>0.7</v>
      </c>
      <c r="X18" s="36">
        <v>0.8</v>
      </c>
      <c r="Y18" s="33">
        <f t="shared" si="5"/>
        <v>142.19999999999999</v>
      </c>
      <c r="Z18" s="33">
        <f t="shared" si="6"/>
        <v>155.80000000000001</v>
      </c>
      <c r="AA18" s="14">
        <v>23</v>
      </c>
      <c r="AB18" s="12">
        <f t="shared" si="7"/>
        <v>49</v>
      </c>
    </row>
    <row r="19" spans="1:28" x14ac:dyDescent="0.3">
      <c r="A19" s="10"/>
      <c r="B19" s="24">
        <v>13</v>
      </c>
      <c r="C19" s="5">
        <f t="shared" si="0"/>
        <v>43458</v>
      </c>
      <c r="D19" s="1" t="s">
        <v>15</v>
      </c>
      <c r="E19" s="32">
        <v>0.6</v>
      </c>
      <c r="F19" s="32">
        <v>0.7</v>
      </c>
      <c r="G19" s="33">
        <f t="shared" si="8"/>
        <v>128.6</v>
      </c>
      <c r="H19" s="33">
        <f t="shared" si="9"/>
        <v>142.19999999999999</v>
      </c>
      <c r="I19" s="14">
        <v>15</v>
      </c>
      <c r="J19" s="1" t="s">
        <v>27</v>
      </c>
      <c r="K19" s="32">
        <v>0.5</v>
      </c>
      <c r="L19" s="32">
        <v>0.6</v>
      </c>
      <c r="M19" s="33">
        <f t="shared" si="3"/>
        <v>115</v>
      </c>
      <c r="N19" s="33">
        <f t="shared" si="4"/>
        <v>128.6</v>
      </c>
      <c r="O19" s="14">
        <v>8</v>
      </c>
      <c r="P19" s="1"/>
      <c r="Q19" s="2"/>
      <c r="R19" s="2"/>
      <c r="S19" s="2"/>
      <c r="T19" s="2"/>
      <c r="U19" s="16"/>
      <c r="V19" s="1" t="s">
        <v>28</v>
      </c>
      <c r="W19" s="36">
        <v>0.5</v>
      </c>
      <c r="X19" s="36">
        <v>0.9</v>
      </c>
      <c r="Y19" s="33">
        <f t="shared" si="5"/>
        <v>115</v>
      </c>
      <c r="Z19" s="33">
        <f t="shared" si="6"/>
        <v>169.4</v>
      </c>
      <c r="AA19" s="14">
        <v>14</v>
      </c>
      <c r="AB19" s="12">
        <f t="shared" si="7"/>
        <v>37</v>
      </c>
    </row>
    <row r="20" spans="1:28" x14ac:dyDescent="0.3">
      <c r="A20" s="10"/>
      <c r="B20" s="24">
        <v>14</v>
      </c>
      <c r="C20" s="5">
        <f t="shared" si="0"/>
        <v>43465</v>
      </c>
      <c r="D20" s="1" t="s">
        <v>29</v>
      </c>
      <c r="E20" s="32">
        <v>0.5</v>
      </c>
      <c r="F20" s="32">
        <v>0.6</v>
      </c>
      <c r="G20" s="33">
        <f t="shared" si="8"/>
        <v>115</v>
      </c>
      <c r="H20" s="33">
        <f t="shared" si="9"/>
        <v>128.6</v>
      </c>
      <c r="I20" s="14">
        <v>10</v>
      </c>
      <c r="J20" s="1" t="s">
        <v>30</v>
      </c>
      <c r="K20" s="36">
        <v>0.5</v>
      </c>
      <c r="L20" s="36">
        <v>0.9</v>
      </c>
      <c r="M20" s="33">
        <f t="shared" si="3"/>
        <v>115</v>
      </c>
      <c r="N20" s="33">
        <f t="shared" si="4"/>
        <v>169.4</v>
      </c>
      <c r="O20" s="14">
        <v>12</v>
      </c>
      <c r="P20" s="1"/>
      <c r="Q20" s="2"/>
      <c r="R20" s="2"/>
      <c r="S20" s="2"/>
      <c r="T20" s="2"/>
      <c r="U20" s="16"/>
      <c r="V20" s="1" t="s">
        <v>17</v>
      </c>
      <c r="W20" s="36">
        <v>0.7</v>
      </c>
      <c r="X20" s="36">
        <v>0.8</v>
      </c>
      <c r="Y20" s="33">
        <f t="shared" si="5"/>
        <v>142.19999999999999</v>
      </c>
      <c r="Z20" s="33">
        <f t="shared" si="6"/>
        <v>155.80000000000001</v>
      </c>
      <c r="AA20" s="14">
        <v>24</v>
      </c>
      <c r="AB20" s="12">
        <f t="shared" si="7"/>
        <v>46</v>
      </c>
    </row>
    <row r="21" spans="1:28" x14ac:dyDescent="0.3">
      <c r="A21" s="10"/>
      <c r="B21" s="24">
        <v>15</v>
      </c>
      <c r="C21" s="5">
        <f t="shared" si="0"/>
        <v>43472</v>
      </c>
      <c r="D21" s="1" t="s">
        <v>24</v>
      </c>
      <c r="E21" s="32">
        <v>0.5</v>
      </c>
      <c r="F21" s="32">
        <v>0.8</v>
      </c>
      <c r="G21" s="33">
        <f t="shared" si="8"/>
        <v>115</v>
      </c>
      <c r="H21" s="33">
        <f t="shared" si="9"/>
        <v>155.80000000000001</v>
      </c>
      <c r="I21" s="14">
        <v>11</v>
      </c>
      <c r="J21" s="1" t="s">
        <v>27</v>
      </c>
      <c r="K21" s="32">
        <v>0.5</v>
      </c>
      <c r="L21" s="32">
        <v>0.6</v>
      </c>
      <c r="M21" s="33">
        <f t="shared" si="3"/>
        <v>115</v>
      </c>
      <c r="N21" s="33">
        <f t="shared" si="4"/>
        <v>128.6</v>
      </c>
      <c r="O21" s="14">
        <v>6</v>
      </c>
      <c r="P21" s="1" t="s">
        <v>31</v>
      </c>
      <c r="Q21" s="36">
        <v>0.5</v>
      </c>
      <c r="R21" s="36">
        <v>0.9</v>
      </c>
      <c r="S21" s="33">
        <f t="shared" ref="S21" si="10">($D$3-$D$2)*Q21+$D$2</f>
        <v>115</v>
      </c>
      <c r="T21" s="33">
        <f t="shared" ref="T21" si="11">($D$3-$D$2)*R21+$D$2</f>
        <v>169.4</v>
      </c>
      <c r="U21" s="16">
        <v>11</v>
      </c>
      <c r="V21" s="1" t="s">
        <v>17</v>
      </c>
      <c r="W21" s="36">
        <v>0.7</v>
      </c>
      <c r="X21" s="36">
        <v>0.8</v>
      </c>
      <c r="Y21" s="33">
        <f t="shared" si="5"/>
        <v>142.19999999999999</v>
      </c>
      <c r="Z21" s="33">
        <f t="shared" si="6"/>
        <v>155.80000000000001</v>
      </c>
      <c r="AA21" s="14">
        <v>20</v>
      </c>
      <c r="AB21" s="12">
        <f t="shared" si="7"/>
        <v>48</v>
      </c>
    </row>
    <row r="22" spans="1:28" x14ac:dyDescent="0.3">
      <c r="A22" s="10"/>
      <c r="B22" s="24">
        <v>16</v>
      </c>
      <c r="C22" s="5">
        <f t="shared" si="0"/>
        <v>43479</v>
      </c>
      <c r="D22" s="1" t="s">
        <v>32</v>
      </c>
      <c r="E22" s="32">
        <v>0.5</v>
      </c>
      <c r="F22" s="32">
        <v>0.8</v>
      </c>
      <c r="G22" s="33">
        <f t="shared" si="8"/>
        <v>115</v>
      </c>
      <c r="H22" s="33">
        <f t="shared" si="9"/>
        <v>155.80000000000001</v>
      </c>
      <c r="I22" s="14">
        <v>13</v>
      </c>
      <c r="J22" s="1" t="s">
        <v>27</v>
      </c>
      <c r="K22" s="32">
        <v>0.5</v>
      </c>
      <c r="L22" s="32">
        <v>0.6</v>
      </c>
      <c r="M22" s="33">
        <f>($D$3-$D$2)*K22+$D$2</f>
        <v>115</v>
      </c>
      <c r="N22" s="33">
        <f>($D$3-$D$2)*L22+$D$2</f>
        <v>128.6</v>
      </c>
      <c r="O22" s="14">
        <v>8</v>
      </c>
      <c r="P22" s="1" t="s">
        <v>33</v>
      </c>
      <c r="Q22" s="36">
        <v>0.5</v>
      </c>
      <c r="R22" s="36">
        <v>0.9</v>
      </c>
      <c r="S22" s="33">
        <f t="shared" ref="S22:S23" si="12">($D$3-$D$2)*Q22+$D$2</f>
        <v>115</v>
      </c>
      <c r="T22" s="33">
        <f t="shared" ref="T22:T23" si="13">($D$3-$D$2)*R22+$D$2</f>
        <v>169.4</v>
      </c>
      <c r="U22" s="16">
        <v>12</v>
      </c>
      <c r="V22" s="1" t="s">
        <v>17</v>
      </c>
      <c r="W22" s="36">
        <v>0.7</v>
      </c>
      <c r="X22" s="36">
        <v>0.8</v>
      </c>
      <c r="Y22" s="33">
        <f t="shared" si="5"/>
        <v>142.19999999999999</v>
      </c>
      <c r="Z22" s="33">
        <f t="shared" si="6"/>
        <v>155.80000000000001</v>
      </c>
      <c r="AA22" s="14">
        <v>26</v>
      </c>
      <c r="AB22" s="12">
        <f t="shared" si="7"/>
        <v>59</v>
      </c>
    </row>
    <row r="23" spans="1:28" x14ac:dyDescent="0.3">
      <c r="A23" s="10"/>
      <c r="B23" s="24">
        <v>17</v>
      </c>
      <c r="C23" s="5">
        <f t="shared" si="0"/>
        <v>43486</v>
      </c>
      <c r="D23" s="1" t="s">
        <v>34</v>
      </c>
      <c r="E23" s="32">
        <v>0.5</v>
      </c>
      <c r="F23" s="32">
        <v>0.8</v>
      </c>
      <c r="G23" s="33">
        <f t="shared" si="8"/>
        <v>115</v>
      </c>
      <c r="H23" s="33">
        <f t="shared" si="9"/>
        <v>155.80000000000001</v>
      </c>
      <c r="I23" s="14">
        <v>13</v>
      </c>
      <c r="J23" s="1" t="s">
        <v>27</v>
      </c>
      <c r="K23" s="32">
        <v>0.5</v>
      </c>
      <c r="L23" s="32">
        <v>0.6</v>
      </c>
      <c r="M23" s="33">
        <f t="shared" ref="M23:M34" si="14">($D$3-$D$2)*K23+$D$2</f>
        <v>115</v>
      </c>
      <c r="N23" s="33">
        <f t="shared" ref="N23:N34" si="15">($D$3-$D$2)*L23+$D$2</f>
        <v>128.6</v>
      </c>
      <c r="O23" s="14">
        <v>10</v>
      </c>
      <c r="P23" s="1" t="s">
        <v>26</v>
      </c>
      <c r="Q23" s="36">
        <v>0.5</v>
      </c>
      <c r="R23" s="36">
        <v>0.9</v>
      </c>
      <c r="S23" s="33">
        <f t="shared" si="12"/>
        <v>115</v>
      </c>
      <c r="T23" s="33">
        <f t="shared" si="13"/>
        <v>169.4</v>
      </c>
      <c r="U23" s="16">
        <v>12</v>
      </c>
      <c r="V23" s="1" t="s">
        <v>17</v>
      </c>
      <c r="W23" s="36">
        <v>0.7</v>
      </c>
      <c r="X23" s="36">
        <v>0.8</v>
      </c>
      <c r="Y23" s="33">
        <f t="shared" si="5"/>
        <v>142.19999999999999</v>
      </c>
      <c r="Z23" s="33">
        <f t="shared" si="6"/>
        <v>155.80000000000001</v>
      </c>
      <c r="AA23" s="14">
        <v>22</v>
      </c>
      <c r="AB23" s="12">
        <f t="shared" si="7"/>
        <v>57</v>
      </c>
    </row>
    <row r="24" spans="1:28" x14ac:dyDescent="0.3">
      <c r="A24" s="10"/>
      <c r="B24" s="24">
        <v>18</v>
      </c>
      <c r="C24" s="5">
        <f t="shared" si="0"/>
        <v>43493</v>
      </c>
      <c r="D24" s="1" t="s">
        <v>27</v>
      </c>
      <c r="E24" s="32">
        <v>0.5</v>
      </c>
      <c r="F24" s="32">
        <v>0.6</v>
      </c>
      <c r="G24" s="33">
        <f t="shared" si="8"/>
        <v>115</v>
      </c>
      <c r="H24" s="33">
        <f t="shared" si="9"/>
        <v>128.6</v>
      </c>
      <c r="I24" s="14">
        <v>18</v>
      </c>
      <c r="J24" s="1" t="s">
        <v>27</v>
      </c>
      <c r="K24" s="32">
        <v>0.5</v>
      </c>
      <c r="L24" s="32">
        <v>0.6</v>
      </c>
      <c r="M24" s="33">
        <f t="shared" si="14"/>
        <v>115</v>
      </c>
      <c r="N24" s="33">
        <f t="shared" si="15"/>
        <v>128.6</v>
      </c>
      <c r="O24" s="14">
        <v>8</v>
      </c>
      <c r="P24" s="1"/>
      <c r="Q24" s="2"/>
      <c r="R24" s="2"/>
      <c r="S24" s="2"/>
      <c r="T24" s="2"/>
      <c r="U24" s="16"/>
      <c r="V24" s="1" t="s">
        <v>35</v>
      </c>
      <c r="W24" s="36">
        <v>0.5</v>
      </c>
      <c r="X24" s="36">
        <v>0.9</v>
      </c>
      <c r="Y24" s="33">
        <f>($D$3-$D$2)*W24+$D$2</f>
        <v>115</v>
      </c>
      <c r="Z24" s="33">
        <f>($D$3-$D$2)*X24+$D$2</f>
        <v>169.4</v>
      </c>
      <c r="AA24" s="14">
        <v>19</v>
      </c>
      <c r="AB24" s="12">
        <f t="shared" si="7"/>
        <v>45</v>
      </c>
    </row>
    <row r="25" spans="1:28" x14ac:dyDescent="0.3">
      <c r="A25" s="10"/>
      <c r="B25" s="24">
        <v>19</v>
      </c>
      <c r="C25" s="5">
        <f t="shared" si="0"/>
        <v>43500</v>
      </c>
      <c r="D25" s="1" t="s">
        <v>27</v>
      </c>
      <c r="E25" s="32">
        <v>0.5</v>
      </c>
      <c r="F25" s="32">
        <v>0.6</v>
      </c>
      <c r="G25" s="33">
        <f t="shared" si="8"/>
        <v>115</v>
      </c>
      <c r="H25" s="33">
        <f t="shared" si="9"/>
        <v>128.6</v>
      </c>
      <c r="I25" s="14">
        <v>8</v>
      </c>
      <c r="J25" s="1" t="s">
        <v>15</v>
      </c>
      <c r="K25" s="32">
        <v>0.6</v>
      </c>
      <c r="L25" s="32">
        <v>0.7</v>
      </c>
      <c r="M25" s="33">
        <f t="shared" si="14"/>
        <v>128.6</v>
      </c>
      <c r="N25" s="33">
        <f t="shared" si="15"/>
        <v>142.19999999999999</v>
      </c>
      <c r="O25" s="14">
        <v>10</v>
      </c>
      <c r="P25" s="1" t="s">
        <v>36</v>
      </c>
      <c r="Q25" s="36">
        <v>0.5</v>
      </c>
      <c r="R25" s="36">
        <v>0.9</v>
      </c>
      <c r="S25" s="33">
        <f t="shared" ref="S25:S28" si="16">($D$3-$D$2)*Q25+$D$2</f>
        <v>115</v>
      </c>
      <c r="T25" s="33">
        <f t="shared" ref="T25:T28" si="17">($D$3-$D$2)*R25+$D$2</f>
        <v>169.4</v>
      </c>
      <c r="U25" s="16">
        <v>11</v>
      </c>
      <c r="V25" s="1" t="s">
        <v>17</v>
      </c>
      <c r="W25" s="36">
        <v>0.8</v>
      </c>
      <c r="X25" s="36">
        <v>0.9</v>
      </c>
      <c r="Y25" s="33">
        <f t="shared" ref="Y25:Y31" si="18">($D$3-$D$2)*W25+$D$2</f>
        <v>155.80000000000001</v>
      </c>
      <c r="Z25" s="33">
        <f t="shared" ref="Z25:Z31" si="19">($D$3-$D$2)*X25+$D$2</f>
        <v>169.4</v>
      </c>
      <c r="AA25" s="14">
        <v>25</v>
      </c>
      <c r="AB25" s="12">
        <f t="shared" si="7"/>
        <v>54</v>
      </c>
    </row>
    <row r="26" spans="1:28" x14ac:dyDescent="0.3">
      <c r="A26" s="10"/>
      <c r="B26" s="24">
        <v>20</v>
      </c>
      <c r="C26" s="5">
        <f t="shared" si="0"/>
        <v>43507</v>
      </c>
      <c r="D26" s="1" t="s">
        <v>32</v>
      </c>
      <c r="E26" s="32">
        <v>0.5</v>
      </c>
      <c r="F26" s="32">
        <v>0.8</v>
      </c>
      <c r="G26" s="33">
        <f t="shared" si="8"/>
        <v>115</v>
      </c>
      <c r="H26" s="33">
        <f t="shared" si="9"/>
        <v>155.80000000000001</v>
      </c>
      <c r="I26" s="14">
        <v>13</v>
      </c>
      <c r="J26" s="1" t="s">
        <v>27</v>
      </c>
      <c r="K26" s="32">
        <v>0.5</v>
      </c>
      <c r="L26" s="32">
        <v>0.6</v>
      </c>
      <c r="M26" s="33">
        <f t="shared" si="14"/>
        <v>115</v>
      </c>
      <c r="N26" s="33">
        <f t="shared" si="15"/>
        <v>128.6</v>
      </c>
      <c r="O26" s="14">
        <v>6</v>
      </c>
      <c r="P26" s="1" t="s">
        <v>37</v>
      </c>
      <c r="Q26" s="36">
        <v>0.6</v>
      </c>
      <c r="R26" s="36">
        <v>0.7</v>
      </c>
      <c r="S26" s="33">
        <f t="shared" si="16"/>
        <v>128.6</v>
      </c>
      <c r="T26" s="33">
        <f t="shared" si="17"/>
        <v>142.19999999999999</v>
      </c>
      <c r="U26" s="16">
        <v>8</v>
      </c>
      <c r="V26" s="1" t="s">
        <v>17</v>
      </c>
      <c r="W26" s="36">
        <v>0.8</v>
      </c>
      <c r="X26" s="36">
        <v>0.9</v>
      </c>
      <c r="Y26" s="33">
        <f t="shared" si="18"/>
        <v>155.80000000000001</v>
      </c>
      <c r="Z26" s="33">
        <f t="shared" si="19"/>
        <v>169.4</v>
      </c>
      <c r="AA26" s="14">
        <v>22</v>
      </c>
      <c r="AB26" s="12">
        <f t="shared" si="7"/>
        <v>49</v>
      </c>
    </row>
    <row r="27" spans="1:28" x14ac:dyDescent="0.3">
      <c r="A27" s="10"/>
      <c r="B27" s="24">
        <v>21</v>
      </c>
      <c r="C27" s="5">
        <f t="shared" si="0"/>
        <v>43514</v>
      </c>
      <c r="D27" s="1" t="s">
        <v>27</v>
      </c>
      <c r="E27" s="32">
        <v>0.5</v>
      </c>
      <c r="F27" s="32">
        <v>0.6</v>
      </c>
      <c r="G27" s="33">
        <f t="shared" si="8"/>
        <v>115</v>
      </c>
      <c r="H27" s="33">
        <f t="shared" si="9"/>
        <v>128.6</v>
      </c>
      <c r="I27" s="14">
        <v>8</v>
      </c>
      <c r="J27" s="1" t="s">
        <v>37</v>
      </c>
      <c r="K27" s="32">
        <v>0.6</v>
      </c>
      <c r="L27" s="32">
        <v>0.7</v>
      </c>
      <c r="M27" s="33">
        <f t="shared" si="14"/>
        <v>128.6</v>
      </c>
      <c r="N27" s="33">
        <f t="shared" si="15"/>
        <v>142.19999999999999</v>
      </c>
      <c r="O27" s="14">
        <v>10</v>
      </c>
      <c r="P27" s="1" t="s">
        <v>33</v>
      </c>
      <c r="Q27" s="36">
        <v>0.5</v>
      </c>
      <c r="R27" s="36">
        <v>0.9</v>
      </c>
      <c r="S27" s="33">
        <f t="shared" si="16"/>
        <v>115</v>
      </c>
      <c r="T27" s="33">
        <f t="shared" si="17"/>
        <v>169.4</v>
      </c>
      <c r="U27" s="16">
        <v>12</v>
      </c>
      <c r="V27" s="1" t="s">
        <v>17</v>
      </c>
      <c r="W27" s="36">
        <v>0.8</v>
      </c>
      <c r="X27" s="36">
        <v>0.9</v>
      </c>
      <c r="Y27" s="33">
        <f t="shared" si="18"/>
        <v>155.80000000000001</v>
      </c>
      <c r="Z27" s="33">
        <f t="shared" si="19"/>
        <v>169.4</v>
      </c>
      <c r="AA27" s="14">
        <v>28</v>
      </c>
      <c r="AB27" s="12">
        <f t="shared" si="7"/>
        <v>58</v>
      </c>
    </row>
    <row r="28" spans="1:28" x14ac:dyDescent="0.3">
      <c r="A28" s="10"/>
      <c r="B28" s="24">
        <v>22</v>
      </c>
      <c r="C28" s="5">
        <f t="shared" si="0"/>
        <v>43521</v>
      </c>
      <c r="D28" s="1" t="s">
        <v>32</v>
      </c>
      <c r="E28" s="32">
        <v>0.5</v>
      </c>
      <c r="F28" s="32">
        <v>0.8</v>
      </c>
      <c r="G28" s="33">
        <f t="shared" si="8"/>
        <v>115</v>
      </c>
      <c r="H28" s="33">
        <f t="shared" si="9"/>
        <v>155.80000000000001</v>
      </c>
      <c r="I28" s="14">
        <v>13</v>
      </c>
      <c r="J28" s="1" t="s">
        <v>27</v>
      </c>
      <c r="K28" s="32">
        <v>0.5</v>
      </c>
      <c r="L28" s="32">
        <v>0.6</v>
      </c>
      <c r="M28" s="33">
        <f t="shared" si="14"/>
        <v>115</v>
      </c>
      <c r="N28" s="33">
        <f t="shared" si="15"/>
        <v>128.6</v>
      </c>
      <c r="O28" s="14">
        <v>8</v>
      </c>
      <c r="P28" s="1" t="s">
        <v>38</v>
      </c>
      <c r="Q28" s="36">
        <v>0.5</v>
      </c>
      <c r="R28" s="36">
        <v>0.9</v>
      </c>
      <c r="S28" s="33">
        <f t="shared" si="16"/>
        <v>115</v>
      </c>
      <c r="T28" s="33">
        <f t="shared" si="17"/>
        <v>169.4</v>
      </c>
      <c r="U28" s="16">
        <v>12</v>
      </c>
      <c r="V28" s="1" t="s">
        <v>17</v>
      </c>
      <c r="W28" s="36">
        <v>0.8</v>
      </c>
      <c r="X28" s="36">
        <v>0.9</v>
      </c>
      <c r="Y28" s="33">
        <f t="shared" si="18"/>
        <v>155.80000000000001</v>
      </c>
      <c r="Z28" s="33">
        <f t="shared" si="19"/>
        <v>169.4</v>
      </c>
      <c r="AA28" s="14">
        <v>23</v>
      </c>
      <c r="AB28" s="12">
        <f t="shared" si="7"/>
        <v>56</v>
      </c>
    </row>
    <row r="29" spans="1:28" x14ac:dyDescent="0.3">
      <c r="A29" s="10"/>
      <c r="B29" s="24">
        <v>23</v>
      </c>
      <c r="C29" s="5">
        <f t="shared" si="0"/>
        <v>43528</v>
      </c>
      <c r="D29" s="1" t="s">
        <v>27</v>
      </c>
      <c r="E29" s="32">
        <v>0.5</v>
      </c>
      <c r="F29" s="32">
        <v>0.6</v>
      </c>
      <c r="G29" s="33">
        <f t="shared" si="8"/>
        <v>115</v>
      </c>
      <c r="H29" s="33">
        <f t="shared" si="9"/>
        <v>128.6</v>
      </c>
      <c r="I29" s="14">
        <v>18</v>
      </c>
      <c r="J29" s="1" t="s">
        <v>27</v>
      </c>
      <c r="K29" s="32">
        <v>0.5</v>
      </c>
      <c r="L29" s="32">
        <v>0.6</v>
      </c>
      <c r="M29" s="33">
        <f t="shared" si="14"/>
        <v>115</v>
      </c>
      <c r="N29" s="33">
        <f t="shared" si="15"/>
        <v>128.6</v>
      </c>
      <c r="O29" s="14">
        <v>8</v>
      </c>
      <c r="P29" s="1"/>
      <c r="Q29" s="2"/>
      <c r="R29" s="2"/>
      <c r="S29" s="2"/>
      <c r="T29" s="2"/>
      <c r="U29" s="16"/>
      <c r="V29" s="1" t="s">
        <v>39</v>
      </c>
      <c r="W29" s="36">
        <v>0.5</v>
      </c>
      <c r="X29" s="36">
        <v>0.9</v>
      </c>
      <c r="Y29" s="33">
        <f t="shared" si="18"/>
        <v>115</v>
      </c>
      <c r="Z29" s="33">
        <f t="shared" si="19"/>
        <v>169.4</v>
      </c>
      <c r="AA29" s="14">
        <v>25.1</v>
      </c>
      <c r="AB29" s="12">
        <f t="shared" si="7"/>
        <v>51.1</v>
      </c>
    </row>
    <row r="30" spans="1:28" x14ac:dyDescent="0.3">
      <c r="A30" s="10"/>
      <c r="B30" s="24">
        <v>24</v>
      </c>
      <c r="C30" s="5">
        <f t="shared" si="0"/>
        <v>43535</v>
      </c>
      <c r="D30" s="1" t="s">
        <v>29</v>
      </c>
      <c r="E30" s="32">
        <v>0.5</v>
      </c>
      <c r="F30" s="32">
        <v>0.6</v>
      </c>
      <c r="G30" s="33">
        <f t="shared" si="8"/>
        <v>115</v>
      </c>
      <c r="H30" s="33">
        <f t="shared" si="9"/>
        <v>128.6</v>
      </c>
      <c r="I30" s="14">
        <v>8</v>
      </c>
      <c r="J30" s="1" t="s">
        <v>15</v>
      </c>
      <c r="K30" s="32">
        <v>0.6</v>
      </c>
      <c r="L30" s="32">
        <v>0.7</v>
      </c>
      <c r="M30" s="33">
        <f t="shared" si="14"/>
        <v>128.6</v>
      </c>
      <c r="N30" s="33">
        <f t="shared" si="15"/>
        <v>142.19999999999999</v>
      </c>
      <c r="O30" s="14">
        <v>14</v>
      </c>
      <c r="P30" s="1"/>
      <c r="Q30" s="2"/>
      <c r="R30" s="2"/>
      <c r="S30" s="2"/>
      <c r="T30" s="2"/>
      <c r="U30" s="16"/>
      <c r="V30" s="1" t="s">
        <v>17</v>
      </c>
      <c r="W30" s="36">
        <v>0.7</v>
      </c>
      <c r="X30" s="36">
        <v>0.8</v>
      </c>
      <c r="Y30" s="33">
        <f t="shared" si="18"/>
        <v>142.19999999999999</v>
      </c>
      <c r="Z30" s="33">
        <f t="shared" si="19"/>
        <v>155.80000000000001</v>
      </c>
      <c r="AA30" s="14">
        <v>30</v>
      </c>
      <c r="AB30" s="12">
        <f t="shared" si="7"/>
        <v>52</v>
      </c>
    </row>
    <row r="31" spans="1:28" x14ac:dyDescent="0.3">
      <c r="A31" s="10"/>
      <c r="B31" s="24">
        <v>25</v>
      </c>
      <c r="C31" s="5">
        <f t="shared" si="0"/>
        <v>43542</v>
      </c>
      <c r="D31" s="1" t="s">
        <v>32</v>
      </c>
      <c r="E31" s="32">
        <v>0.5</v>
      </c>
      <c r="F31" s="32">
        <v>0.8</v>
      </c>
      <c r="G31" s="33">
        <f t="shared" si="8"/>
        <v>115</v>
      </c>
      <c r="H31" s="33">
        <f t="shared" si="9"/>
        <v>155.80000000000001</v>
      </c>
      <c r="I31" s="14">
        <v>13</v>
      </c>
      <c r="J31" s="1" t="s">
        <v>27</v>
      </c>
      <c r="K31" s="32">
        <v>0.5</v>
      </c>
      <c r="L31" s="32">
        <v>0.6</v>
      </c>
      <c r="M31" s="33">
        <f t="shared" si="14"/>
        <v>115</v>
      </c>
      <c r="N31" s="33">
        <f t="shared" si="15"/>
        <v>128.6</v>
      </c>
      <c r="O31" s="14">
        <v>8</v>
      </c>
      <c r="P31" s="1" t="s">
        <v>33</v>
      </c>
      <c r="Q31" s="2" t="s">
        <v>40</v>
      </c>
      <c r="R31" s="2"/>
      <c r="S31" s="2"/>
      <c r="T31" s="2"/>
      <c r="U31" s="16">
        <v>12</v>
      </c>
      <c r="V31" s="1" t="s">
        <v>17</v>
      </c>
      <c r="W31" s="36">
        <v>0.8</v>
      </c>
      <c r="X31" s="36">
        <v>0.9</v>
      </c>
      <c r="Y31" s="33">
        <f t="shared" si="18"/>
        <v>155.80000000000001</v>
      </c>
      <c r="Z31" s="33">
        <f t="shared" si="19"/>
        <v>169.4</v>
      </c>
      <c r="AA31" s="14">
        <v>20</v>
      </c>
      <c r="AB31" s="12">
        <f t="shared" si="7"/>
        <v>53</v>
      </c>
    </row>
    <row r="32" spans="1:28" x14ac:dyDescent="0.3">
      <c r="A32" s="10"/>
      <c r="B32" s="24">
        <v>26</v>
      </c>
      <c r="C32" s="5">
        <f t="shared" si="0"/>
        <v>43549</v>
      </c>
      <c r="D32" s="1" t="s">
        <v>24</v>
      </c>
      <c r="E32" s="32">
        <v>0.5</v>
      </c>
      <c r="F32" s="32">
        <v>0.8</v>
      </c>
      <c r="G32" s="33">
        <f t="shared" si="8"/>
        <v>115</v>
      </c>
      <c r="H32" s="33">
        <f t="shared" si="9"/>
        <v>155.80000000000001</v>
      </c>
      <c r="I32" s="14">
        <v>11</v>
      </c>
      <c r="J32" s="1" t="s">
        <v>37</v>
      </c>
      <c r="K32" s="32">
        <v>0.6</v>
      </c>
      <c r="L32" s="32">
        <v>0.7</v>
      </c>
      <c r="M32" s="33">
        <f t="shared" si="14"/>
        <v>128.6</v>
      </c>
      <c r="N32" s="33">
        <f t="shared" si="15"/>
        <v>142.19999999999999</v>
      </c>
      <c r="O32" s="14">
        <v>10</v>
      </c>
      <c r="P32" s="1" t="s">
        <v>41</v>
      </c>
      <c r="Q32" s="2" t="s">
        <v>40</v>
      </c>
      <c r="R32" s="2"/>
      <c r="S32" s="2"/>
      <c r="T32" s="2"/>
      <c r="U32" s="16">
        <v>12</v>
      </c>
      <c r="V32" s="1" t="s">
        <v>17</v>
      </c>
      <c r="W32" s="36">
        <v>0.8</v>
      </c>
      <c r="X32" s="36">
        <v>0.9</v>
      </c>
      <c r="Y32" s="33">
        <f>($D$3-$D$2)*W32+$D$2</f>
        <v>155.80000000000001</v>
      </c>
      <c r="Z32" s="33">
        <f>($D$3-$D$2)*X32+$D$2</f>
        <v>169.4</v>
      </c>
      <c r="AA32" s="14">
        <v>18</v>
      </c>
      <c r="AB32" s="12">
        <f t="shared" si="7"/>
        <v>51</v>
      </c>
    </row>
    <row r="33" spans="1:28" x14ac:dyDescent="0.3">
      <c r="A33" s="10"/>
      <c r="B33" s="24">
        <v>27</v>
      </c>
      <c r="C33" s="5">
        <f t="shared" si="0"/>
        <v>43556</v>
      </c>
      <c r="D33" s="1" t="s">
        <v>24</v>
      </c>
      <c r="E33" s="32">
        <v>0.5</v>
      </c>
      <c r="F33" s="32">
        <v>0.8</v>
      </c>
      <c r="G33" s="33">
        <f t="shared" si="8"/>
        <v>115</v>
      </c>
      <c r="H33" s="33">
        <f t="shared" si="9"/>
        <v>155.80000000000001</v>
      </c>
      <c r="I33" s="14">
        <v>11</v>
      </c>
      <c r="J33" s="1" t="s">
        <v>15</v>
      </c>
      <c r="K33" s="32">
        <v>0.6</v>
      </c>
      <c r="L33" s="32">
        <v>0.7</v>
      </c>
      <c r="M33" s="33">
        <f t="shared" si="14"/>
        <v>128.6</v>
      </c>
      <c r="N33" s="33">
        <f t="shared" si="15"/>
        <v>142.19999999999999</v>
      </c>
      <c r="O33" s="14">
        <v>14</v>
      </c>
      <c r="P33" s="1"/>
      <c r="Q33" s="2"/>
      <c r="R33" s="2"/>
      <c r="S33" s="2"/>
      <c r="T33" s="2"/>
      <c r="U33" s="16"/>
      <c r="V33" s="1" t="s">
        <v>17</v>
      </c>
      <c r="W33" s="36">
        <v>0.6</v>
      </c>
      <c r="X33" s="36">
        <v>0.7</v>
      </c>
      <c r="Y33" s="33">
        <f t="shared" ref="Y33:Y34" si="20">($D$3-$D$2)*W33+$D$2</f>
        <v>128.6</v>
      </c>
      <c r="Z33" s="33">
        <f t="shared" ref="Z33:Z34" si="21">($D$3-$D$2)*X33+$D$2</f>
        <v>142.19999999999999</v>
      </c>
      <c r="AA33" s="14">
        <v>15</v>
      </c>
      <c r="AB33" s="12">
        <f t="shared" si="7"/>
        <v>40</v>
      </c>
    </row>
    <row r="34" spans="1:28" ht="15" thickBot="1" x14ac:dyDescent="0.35">
      <c r="A34" s="11"/>
      <c r="B34" s="25">
        <v>28</v>
      </c>
      <c r="C34" s="6">
        <f t="shared" si="0"/>
        <v>43563</v>
      </c>
      <c r="D34" s="3" t="s">
        <v>15</v>
      </c>
      <c r="E34" s="34">
        <v>0.6</v>
      </c>
      <c r="F34" s="34">
        <v>0.7</v>
      </c>
      <c r="G34" s="35">
        <f t="shared" ref="G34" si="22">($D$3-$D$2)*E34+$D$2</f>
        <v>128.6</v>
      </c>
      <c r="H34" s="35">
        <f t="shared" ref="H34" si="23">($D$3-$D$2)*F34+$D$2</f>
        <v>142.19999999999999</v>
      </c>
      <c r="I34" s="15">
        <v>8</v>
      </c>
      <c r="J34" s="3" t="s">
        <v>42</v>
      </c>
      <c r="K34" s="37">
        <v>0.5</v>
      </c>
      <c r="L34" s="37">
        <v>0.6</v>
      </c>
      <c r="M34" s="35">
        <f t="shared" si="14"/>
        <v>115</v>
      </c>
      <c r="N34" s="35">
        <f t="shared" si="15"/>
        <v>128.6</v>
      </c>
      <c r="O34" s="15">
        <v>6</v>
      </c>
      <c r="P34" s="3"/>
      <c r="Q34" s="4"/>
      <c r="R34" s="4"/>
      <c r="S34" s="4"/>
      <c r="T34" s="4"/>
      <c r="U34" s="17"/>
      <c r="V34" s="3" t="s">
        <v>43</v>
      </c>
      <c r="W34" s="37">
        <v>0.8</v>
      </c>
      <c r="X34" s="37">
        <v>0.9</v>
      </c>
      <c r="Y34" s="35">
        <f t="shared" si="20"/>
        <v>155.80000000000001</v>
      </c>
      <c r="Z34" s="35">
        <f t="shared" si="21"/>
        <v>169.4</v>
      </c>
      <c r="AA34" s="15">
        <v>42.2</v>
      </c>
      <c r="AB34" s="13">
        <f t="shared" si="7"/>
        <v>56.2</v>
      </c>
    </row>
    <row r="35" spans="1:28" ht="15" thickBot="1" x14ac:dyDescent="0.35">
      <c r="AB35" s="8">
        <f>SUM(AB7:AB34)</f>
        <v>1291.4000000000001</v>
      </c>
    </row>
  </sheetData>
  <mergeCells count="12">
    <mergeCell ref="D5:I5"/>
    <mergeCell ref="J5:O5"/>
    <mergeCell ref="P5:U5"/>
    <mergeCell ref="V5:AA5"/>
    <mergeCell ref="E6:F6"/>
    <mergeCell ref="G6:H6"/>
    <mergeCell ref="K6:L6"/>
    <mergeCell ref="M6:N6"/>
    <mergeCell ref="Q6:R6"/>
    <mergeCell ref="S6:T6"/>
    <mergeCell ref="W6:X6"/>
    <mergeCell ref="Y6:Z6"/>
  </mergeCells>
  <conditionalFormatting sqref="AB7:AB34">
    <cfRule type="expression" dxfId="0" priority="3">
      <formula>A7&lt;&gt;""</formula>
    </cfRule>
    <cfRule type="expression" priority="4">
      <formula>$A$7&lt;&gt;""</formula>
    </cfRule>
  </conditionalFormatting>
  <dataValidations count="1">
    <dataValidation type="list" allowBlank="1" showInputMessage="1" showErrorMessage="1" sqref="A7:A34" xr:uid="{00000000-0002-0000-0100-000000000000}">
      <formula1>$I$1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Instructions</vt:lpstr>
      <vt:lpstr>Program</vt:lpstr>
    </vt:vector>
  </TitlesOfParts>
  <Manager/>
  <Company>Systematic A/S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Hahn Pedersen</dc:creator>
  <cp:keywords/>
  <dc:description/>
  <cp:lastModifiedBy>Nikolaj</cp:lastModifiedBy>
  <cp:revision/>
  <dcterms:created xsi:type="dcterms:W3CDTF">2017-08-06T14:25:46Z</dcterms:created>
  <dcterms:modified xsi:type="dcterms:W3CDTF">2018-10-01T15:55:34Z</dcterms:modified>
  <cp:category/>
  <cp:contentStatus/>
</cp:coreProperties>
</file>